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keidelta.just.sise/dhs/webdav/4942df63f04adafe1e1984a3726da7fcc4b2266b/47501284235/79caa4ef-6eba-43d5-a791-f76c9b19f26b/"/>
    </mc:Choice>
  </mc:AlternateContent>
  <xr:revisionPtr revIDLastSave="0" documentId="13_ncr:1_{853FF5D1-5981-487E-8A74-0CC8A5CD338F}" xr6:coauthVersionLast="47" xr6:coauthVersionMax="47" xr10:uidLastSave="{00000000-0000-0000-0000-000000000000}"/>
  <bookViews>
    <workbookView xWindow="-110" yWindow="-110" windowWidth="19420" windowHeight="10420" xr2:uid="{CC04E639-B050-4E14-8E56-CCF4323A31A7}"/>
  </bookViews>
  <sheets>
    <sheet name="EKEI 24EA KK JuM 21.2.24 KK" sheetId="1" r:id="rId1"/>
  </sheets>
  <externalReferences>
    <externalReference r:id="rId2"/>
    <externalReference r:id="rId3"/>
  </externalReferences>
  <definedNames>
    <definedName name="_xlnm._FilterDatabase" localSheetId="0" hidden="1">'EKEI 24EA KK JuM 21.2.24 KK'!$C$13:$E$62</definedName>
    <definedName name="EnteredCostElement">#REF!</definedName>
    <definedName name="Header" localSheetId="0">#REF!</definedName>
    <definedName name="Header">#REF!</definedName>
    <definedName name="keeled">OFFSET([1]tõlge!$A$1,0,1,1,COUNTA([1]tõlge!$1:$1)-1)</definedName>
    <definedName name="Period">#REF!</definedName>
    <definedName name="PeriodLevel">#REF!</definedName>
    <definedName name="Programm">[2]Andmestik!$A$2:$A$43</definedName>
    <definedName name="Scenario">#REF!</definedName>
    <definedName name="ScenarioLeve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  <c r="F46" i="1"/>
  <c r="F42" i="1"/>
  <c r="F33" i="1"/>
  <c r="F29" i="1"/>
  <c r="F26" i="1"/>
  <c r="F23" i="1"/>
  <c r="F22" i="1" s="1"/>
  <c r="F21" i="1" s="1"/>
  <c r="F19" i="1"/>
  <c r="F16" i="1"/>
  <c r="F13" i="1"/>
  <c r="F11" i="1"/>
  <c r="F10" i="1"/>
  <c r="F9" i="1"/>
  <c r="F8" i="1" l="1"/>
  <c r="F7" i="1" s="1"/>
  <c r="F6" i="1" s="1"/>
</calcChain>
</file>

<file path=xl/sharedStrings.xml><?xml version="1.0" encoding="utf-8"?>
<sst xmlns="http://schemas.openxmlformats.org/spreadsheetml/2006/main" count="82" uniqueCount="51">
  <si>
    <t>JuM 07.06.2023 KK nr 44 Lisa 3   EKEI EA 2023</t>
  </si>
  <si>
    <t>Eelarvekonto nimetus</t>
  </si>
  <si>
    <t>Asutus</t>
  </si>
  <si>
    <t>Eelarve liik</t>
  </si>
  <si>
    <t>Objekt</t>
  </si>
  <si>
    <t>Eelarve konto</t>
  </si>
  <si>
    <t xml:space="preserve">2024. a eelarve </t>
  </si>
  <si>
    <t>Eesti Kohtuekspertiisi Instituut</t>
  </si>
  <si>
    <t>KULUD</t>
  </si>
  <si>
    <t>Programmi tegevus: Kriminaalpoliitika kujundamine ja elluviimine, sh ennetus</t>
  </si>
  <si>
    <t>Käibemaks</t>
  </si>
  <si>
    <t>INVESTEERINGUD</t>
  </si>
  <si>
    <t>sh investeeringute käibemaks</t>
  </si>
  <si>
    <t>Toetused</t>
  </si>
  <si>
    <t>sh liikmemaksud (ENFSI)</t>
  </si>
  <si>
    <t>J30</t>
  </si>
  <si>
    <t>20</t>
  </si>
  <si>
    <t>SE000003</t>
  </si>
  <si>
    <t>Tööjõukulud</t>
  </si>
  <si>
    <t>Kindlaksmääratud tööjõukulud</t>
  </si>
  <si>
    <t>Tegevuskulud, v.a tööjõukulud</t>
  </si>
  <si>
    <t>Majandamiskulud</t>
  </si>
  <si>
    <t xml:space="preserve">Majandamiskulud </t>
  </si>
  <si>
    <t>Administreerimiskulud</t>
  </si>
  <si>
    <t>Lähetuskulud</t>
  </si>
  <si>
    <t>Koolituskulud</t>
  </si>
  <si>
    <t>Kinnistute, hoonete ja ruumide majandamiskulud</t>
  </si>
  <si>
    <t>sh Ristiku 1 Pärnu</t>
  </si>
  <si>
    <t>sh Ravila 19, Tartu</t>
  </si>
  <si>
    <t>Sõidukite majandamiskulud</t>
  </si>
  <si>
    <t>Info- ja kommunikatsiooni tehnoloogia kulud</t>
  </si>
  <si>
    <t>Inventari majandamiskulud</t>
  </si>
  <si>
    <t>Masinate ja seadmete majandamiskulud</t>
  </si>
  <si>
    <t>Meditsiini- ja hügieenikulud</t>
  </si>
  <si>
    <t>sh kohtupsühhiaatria ekspertiis</t>
  </si>
  <si>
    <t>Eri- ja vormiriietus</t>
  </si>
  <si>
    <t>Muu erivarustus ja erimaterjalid</t>
  </si>
  <si>
    <t>Mitmesugused majanduskulud</t>
  </si>
  <si>
    <t>RKAS</t>
  </si>
  <si>
    <t>SE000028</t>
  </si>
  <si>
    <t>sh majandamiskulude käibemaks</t>
  </si>
  <si>
    <t>sh RKAS käibemaks</t>
  </si>
  <si>
    <t>Investeeringud</t>
  </si>
  <si>
    <t>Masinad ja seadmed</t>
  </si>
  <si>
    <t>IN004000</t>
  </si>
  <si>
    <t>Investeeringute käibemaks</t>
  </si>
  <si>
    <t>Tuludest sõltuvad vahendid</t>
  </si>
  <si>
    <t>J31</t>
  </si>
  <si>
    <t>Amortisatsioon</t>
  </si>
  <si>
    <t>21.02.2024 käskkirjaga nr 40</t>
  </si>
  <si>
    <t xml:space="preserve">Kinnitatud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</si>
</sst>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_k_r_-;\-* #,##0.00\ _k_r_-;_-* &quot;-&quot;??\ _k_r_-;_-@_-"/>
  </numFmts>
  <fonts count="2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2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9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3"/>
      <color indexed="8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i/>
      <sz val="10"/>
      <color indexed="8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b/>
      <sz val="11"/>
      <color theme="1"/>
      <name val="Arial"/>
      <family val="2"/>
      <charset val="186"/>
    </font>
    <font>
      <b/>
      <u/>
      <sz val="10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theme="0" tint="-4.9989318521683403E-2"/>
      <name val="Calibri"/>
      <family val="2"/>
      <charset val="186"/>
      <scheme val="minor"/>
    </font>
    <font>
      <sz val="10"/>
      <name val="Arial"/>
      <family val="2"/>
    </font>
    <font>
      <b/>
      <i/>
      <sz val="10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11"/>
      <color theme="0" tint="-0.249977111117893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7E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22" fillId="0" borderId="0"/>
    <xf numFmtId="164" fontId="1" fillId="0" borderId="0" applyFont="0" applyFill="0" applyBorder="0" applyAlignment="0" applyProtection="0"/>
    <xf numFmtId="165" fontId="22" fillId="0" borderId="0" applyFont="0" applyFill="0" applyBorder="0" applyAlignment="0" applyProtection="0"/>
  </cellStyleXfs>
  <cellXfs count="58">
    <xf numFmtId="0" fontId="0" fillId="0" borderId="0" xfId="0"/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1" fillId="0" borderId="0" xfId="1"/>
    <xf numFmtId="0" fontId="1" fillId="2" borderId="2" xfId="1" applyFill="1" applyBorder="1" applyAlignment="1">
      <alignment horizontal="center" vertical="center" textRotation="90" wrapText="1"/>
    </xf>
    <xf numFmtId="0" fontId="7" fillId="2" borderId="2" xfId="1" applyFont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10" fillId="0" borderId="1" xfId="2" applyFont="1" applyBorder="1" applyAlignment="1">
      <alignment horizontal="center"/>
    </xf>
    <xf numFmtId="3" fontId="11" fillId="0" borderId="1" xfId="1" applyNumberFormat="1" applyFont="1" applyBorder="1"/>
    <xf numFmtId="3" fontId="8" fillId="0" borderId="1" xfId="2" applyNumberFormat="1" applyFont="1" applyBorder="1"/>
    <xf numFmtId="3" fontId="4" fillId="0" borderId="1" xfId="2" applyNumberFormat="1" applyFont="1" applyBorder="1"/>
    <xf numFmtId="3" fontId="1" fillId="0" borderId="0" xfId="1" applyNumberFormat="1"/>
    <xf numFmtId="3" fontId="15" fillId="3" borderId="1" xfId="1" applyNumberFormat="1" applyFont="1" applyFill="1" applyBorder="1"/>
    <xf numFmtId="3" fontId="10" fillId="0" borderId="1" xfId="1" applyNumberFormat="1" applyFont="1" applyBorder="1"/>
    <xf numFmtId="3" fontId="10" fillId="0" borderId="1" xfId="2" applyNumberFormat="1" applyFont="1" applyBorder="1"/>
    <xf numFmtId="3" fontId="19" fillId="0" borderId="1" xfId="2" applyNumberFormat="1" applyFont="1" applyBorder="1"/>
    <xf numFmtId="3" fontId="20" fillId="0" borderId="1" xfId="2" applyNumberFormat="1" applyFont="1" applyBorder="1"/>
    <xf numFmtId="3" fontId="21" fillId="0" borderId="1" xfId="1" applyNumberFormat="1" applyFont="1" applyBorder="1" applyAlignment="1">
      <alignment horizontal="center" vertical="center"/>
    </xf>
    <xf numFmtId="0" fontId="10" fillId="4" borderId="1" xfId="2" applyFont="1" applyFill="1" applyBorder="1" applyAlignment="1">
      <alignment horizontal="center"/>
    </xf>
    <xf numFmtId="3" fontId="20" fillId="4" borderId="3" xfId="4" applyNumberFormat="1" applyFont="1" applyFill="1" applyBorder="1" applyAlignment="1">
      <alignment horizontal="right" vertical="center"/>
    </xf>
    <xf numFmtId="3" fontId="20" fillId="4" borderId="3" xfId="5" applyNumberFormat="1" applyFont="1" applyFill="1" applyBorder="1" applyAlignment="1">
      <alignment horizontal="right" vertical="center"/>
    </xf>
    <xf numFmtId="0" fontId="10" fillId="0" borderId="0" xfId="2" applyFont="1"/>
    <xf numFmtId="3" fontId="24" fillId="4" borderId="3" xfId="5" applyNumberFormat="1" applyFont="1" applyFill="1" applyBorder="1" applyAlignment="1">
      <alignment horizontal="right" vertical="center"/>
    </xf>
    <xf numFmtId="3" fontId="25" fillId="4" borderId="3" xfId="5" applyNumberFormat="1" applyFont="1" applyFill="1" applyBorder="1" applyAlignment="1">
      <alignment horizontal="right" vertical="center"/>
    </xf>
    <xf numFmtId="3" fontId="3" fillId="0" borderId="1" xfId="2" applyNumberFormat="1" applyFont="1" applyBorder="1"/>
    <xf numFmtId="3" fontId="26" fillId="3" borderId="1" xfId="2" applyNumberFormat="1" applyFont="1" applyFill="1" applyBorder="1"/>
    <xf numFmtId="0" fontId="10" fillId="0" borderId="0" xfId="2" applyFont="1" applyAlignment="1">
      <alignment horizontal="center"/>
    </xf>
    <xf numFmtId="0" fontId="27" fillId="0" borderId="0" xfId="1" applyFont="1"/>
    <xf numFmtId="0" fontId="10" fillId="0" borderId="1" xfId="2" applyFont="1" applyBorder="1" applyAlignment="1">
      <alignment horizontal="left" indent="1"/>
    </xf>
    <xf numFmtId="0" fontId="10" fillId="0" borderId="4" xfId="2" applyFont="1" applyBorder="1" applyAlignment="1">
      <alignment horizontal="center"/>
    </xf>
    <xf numFmtId="0" fontId="10" fillId="0" borderId="5" xfId="2" applyFont="1" applyBorder="1" applyAlignment="1">
      <alignment horizontal="center"/>
    </xf>
    <xf numFmtId="3" fontId="19" fillId="0" borderId="5" xfId="2" applyNumberFormat="1" applyFont="1" applyBorder="1"/>
    <xf numFmtId="0" fontId="10" fillId="0" borderId="0" xfId="1" applyFont="1"/>
    <xf numFmtId="0" fontId="1" fillId="0" borderId="0" xfId="1" applyAlignment="1">
      <alignment vertical="center"/>
    </xf>
    <xf numFmtId="0" fontId="10" fillId="0" borderId="0" xfId="1" applyFont="1" applyAlignment="1">
      <alignment vertical="center"/>
    </xf>
    <xf numFmtId="0" fontId="1" fillId="2" borderId="6" xfId="1" applyFill="1" applyBorder="1" applyAlignment="1">
      <alignment horizontal="center" vertical="center" wrapText="1"/>
    </xf>
    <xf numFmtId="0" fontId="9" fillId="0" borderId="4" xfId="1" applyFont="1" applyBorder="1"/>
    <xf numFmtId="0" fontId="12" fillId="0" borderId="4" xfId="1" applyFont="1" applyBorder="1"/>
    <xf numFmtId="0" fontId="13" fillId="0" borderId="4" xfId="1" applyFont="1" applyBorder="1"/>
    <xf numFmtId="0" fontId="14" fillId="0" borderId="4" xfId="1" applyFont="1" applyBorder="1" applyAlignment="1">
      <alignment horizontal="left" indent="1"/>
    </xf>
    <xf numFmtId="0" fontId="16" fillId="0" borderId="4" xfId="1" applyFont="1" applyBorder="1" applyAlignment="1">
      <alignment horizontal="center" vertical="center" wrapText="1"/>
    </xf>
    <xf numFmtId="0" fontId="17" fillId="0" borderId="4" xfId="2" applyFont="1" applyBorder="1"/>
    <xf numFmtId="0" fontId="18" fillId="0" borderId="4" xfId="2" applyFont="1" applyBorder="1" applyAlignment="1">
      <alignment horizontal="left" indent="2"/>
    </xf>
    <xf numFmtId="0" fontId="16" fillId="0" borderId="7" xfId="1" applyFont="1" applyBorder="1" applyAlignment="1">
      <alignment vertical="center" wrapText="1"/>
    </xf>
    <xf numFmtId="3" fontId="19" fillId="0" borderId="8" xfId="2" applyNumberFormat="1" applyFont="1" applyBorder="1"/>
    <xf numFmtId="0" fontId="10" fillId="0" borderId="4" xfId="2" applyFont="1" applyBorder="1" applyAlignment="1">
      <alignment horizontal="left" indent="1"/>
    </xf>
    <xf numFmtId="3" fontId="10" fillId="0" borderId="8" xfId="2" applyNumberFormat="1" applyFont="1" applyBorder="1"/>
    <xf numFmtId="0" fontId="23" fillId="4" borderId="7" xfId="3" applyFont="1" applyFill="1" applyBorder="1" applyAlignment="1">
      <alignment horizontal="left" vertical="center"/>
    </xf>
    <xf numFmtId="0" fontId="24" fillId="4" borderId="7" xfId="3" applyFont="1" applyFill="1" applyBorder="1" applyAlignment="1">
      <alignment vertical="center"/>
    </xf>
    <xf numFmtId="0" fontId="24" fillId="4" borderId="7" xfId="3" applyFont="1" applyFill="1" applyBorder="1" applyAlignment="1">
      <alignment vertical="center" wrapText="1"/>
    </xf>
    <xf numFmtId="0" fontId="24" fillId="4" borderId="7" xfId="3" applyFont="1" applyFill="1" applyBorder="1" applyAlignment="1">
      <alignment horizontal="right" vertical="center"/>
    </xf>
    <xf numFmtId="0" fontId="19" fillId="0" borderId="4" xfId="2" applyFont="1" applyBorder="1" applyAlignment="1">
      <alignment horizontal="left" indent="1"/>
    </xf>
    <xf numFmtId="0" fontId="1" fillId="0" borderId="4" xfId="1" applyBorder="1"/>
    <xf numFmtId="0" fontId="10" fillId="0" borderId="0" xfId="2" applyFont="1" applyBorder="1" applyAlignment="1">
      <alignment horizontal="center"/>
    </xf>
    <xf numFmtId="0" fontId="17" fillId="0" borderId="9" xfId="2" applyFont="1" applyBorder="1"/>
    <xf numFmtId="0" fontId="4" fillId="0" borderId="0" xfId="1" applyFont="1" applyAlignment="1">
      <alignment horizontal="left" vertical="center"/>
    </xf>
    <xf numFmtId="3" fontId="2" fillId="0" borderId="0" xfId="1" applyNumberFormat="1" applyFont="1" applyBorder="1" applyAlignment="1">
      <alignment vertical="center"/>
    </xf>
  </cellXfs>
  <cellStyles count="6">
    <cellStyle name="Koma 2" xfId="4" xr:uid="{B659CA34-941C-4659-8DE3-C759CB097CE5}"/>
    <cellStyle name="Koma 6" xfId="5" xr:uid="{82B362D0-AD7A-47A0-9211-9BF0404C38E8}"/>
    <cellStyle name="Normaallaad" xfId="0" builtinId="0"/>
    <cellStyle name="Normaallaad 2 2 2 2" xfId="2" xr:uid="{8A8191AA-A0B7-4154-967A-62368F1CFDE1}"/>
    <cellStyle name="Normaallaad 3" xfId="1" xr:uid="{CB636C4C-A68F-45C6-8831-CEAF40FE1075}"/>
    <cellStyle name="Normaallaad 8" xfId="3" xr:uid="{7BAA00A1-4138-4836-B8E4-12B35D9932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keiuser$/ivar.prits/My%20Documents/Finantsasjad%202014/Finantsasjad%202014/Vitali/EKEI%20eelarve%202013%20Palgad+hindamine+kutsetasemed%205%2010%2012%20&#220;L%209%20%20oktoobriks%203%20Tartu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ssejuhatus"/>
      <sheetName val="Põhireeglid1"/>
      <sheetName val="Põhireeglid2"/>
      <sheetName val="Hindamistabelid.int"/>
      <sheetName val="A.int"/>
      <sheetName val="B.int"/>
      <sheetName val="C.int"/>
      <sheetName val="D.int"/>
      <sheetName val="E.int"/>
      <sheetName val="F.int"/>
      <sheetName val="G.int"/>
      <sheetName val="Hindamistabelid.füüs"/>
      <sheetName val="A.füüs"/>
      <sheetName val="B.füüs"/>
      <sheetName val="C.füüs"/>
      <sheetName val="D.füüs"/>
      <sheetName val="E.füüs"/>
      <sheetName val="F.füüs"/>
      <sheetName val="G.füüs"/>
      <sheetName val="H.füüs"/>
      <sheetName val="tõlge"/>
      <sheetName val="Ametikirjeldus"/>
      <sheetName val="Palk2013 (8.10)"/>
      <sheetName val="Palk2013"/>
      <sheetName val="Ametikohtade hindamine"/>
      <sheetName val="JM kutsemäärus"/>
      <sheetName val="Parameetrid"/>
      <sheetName val="HINDAMINE"/>
      <sheetName val="arstid"/>
      <sheetName val="Art 50"/>
      <sheetName val="Leht2"/>
      <sheetName val="EKEI eelarve 2013 Palgad+hinda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">
          <cell r="A1" t="str">
            <v>Võti</v>
          </cell>
          <cell r="B1" t="str">
            <v>Eesti</v>
          </cell>
        </row>
      </sheetData>
      <sheetData sheetId="21" refreshError="1"/>
      <sheetData sheetId="22" refreshError="1"/>
      <sheetData sheetId="23" refreshError="1"/>
      <sheetData sheetId="24">
        <row r="5">
          <cell r="AG5">
            <v>2763.1335152565471</v>
          </cell>
        </row>
      </sheetData>
      <sheetData sheetId="25">
        <row r="9">
          <cell r="I9">
            <v>42000</v>
          </cell>
        </row>
      </sheetData>
      <sheetData sheetId="26" refreshError="1"/>
      <sheetData sheetId="27" refreshError="1"/>
      <sheetData sheetId="28">
        <row r="50">
          <cell r="AA50">
            <v>39284.89943533334</v>
          </cell>
        </row>
      </sheetData>
      <sheetData sheetId="29">
        <row r="10">
          <cell r="A10" t="str">
            <v>2013. a eelarve = 2012</v>
          </cell>
        </row>
      </sheetData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>
        <row r="2">
          <cell r="A2" t="str">
            <v>Kogukondlik Eesti</v>
          </cell>
        </row>
        <row r="3">
          <cell r="A3" t="str">
            <v>Kultuuriprogramm</v>
          </cell>
        </row>
        <row r="4">
          <cell r="A4" t="str">
            <v>Spordiprogramm</v>
          </cell>
        </row>
        <row r="5">
          <cell r="A5" t="str">
            <v xml:space="preserve">Keskkonnakaitse ja -kasutuse programm </v>
          </cell>
        </row>
        <row r="6">
          <cell r="A6" t="str">
            <v>Regionaalpoliitika</v>
          </cell>
        </row>
        <row r="7">
          <cell r="A7" t="str">
            <v>Põllumajandus, toit ja maaelu</v>
          </cell>
        </row>
        <row r="8">
          <cell r="A8" t="str">
            <v>Kalandus</v>
          </cell>
        </row>
        <row r="9">
          <cell r="A9" t="str">
            <v>Siseturvalisus</v>
          </cell>
        </row>
        <row r="10">
          <cell r="A10" t="str">
            <v>Sidus Eesti: kohanemine</v>
          </cell>
        </row>
        <row r="11">
          <cell r="A11" t="str">
            <v>Transpordi konkurentsivõime ja liikuvuse programm</v>
          </cell>
        </row>
        <row r="12">
          <cell r="A12" t="str">
            <v>Digiühiskonna programm</v>
          </cell>
        </row>
        <row r="13">
          <cell r="A13" t="str">
            <v>Energeetika</v>
          </cell>
        </row>
        <row r="14">
          <cell r="A14" t="str">
            <v>Vabariigi Valitsuse ja peaministri tegevuse toetamine</v>
          </cell>
        </row>
        <row r="15">
          <cell r="A15" t="str">
            <v>Riigi rahandus</v>
          </cell>
        </row>
        <row r="16">
          <cell r="A16" t="str">
            <v>Halduspoliitika</v>
          </cell>
        </row>
        <row r="17">
          <cell r="A17" t="str">
            <v>Finantspoliitika</v>
          </cell>
        </row>
        <row r="18">
          <cell r="A18" t="str">
            <v>Arhiivindusprogramm</v>
          </cell>
        </row>
        <row r="19">
          <cell r="A19" t="str">
            <v>Iseseisev sõjaline kaitsevõime</v>
          </cell>
        </row>
        <row r="20">
          <cell r="A20" t="str">
            <v>Kollektiivkaitses osalemine</v>
          </cell>
        </row>
        <row r="21">
          <cell r="A21" t="str">
            <v>Luure ja eelhoiatus</v>
          </cell>
        </row>
        <row r="22">
          <cell r="A22" t="str">
            <v>Kaitsepoliitika kujundamine ja toetav tegevus</v>
          </cell>
        </row>
        <row r="23">
          <cell r="A23" t="str">
            <v>Välispoliitika programm</v>
          </cell>
        </row>
        <row r="24">
          <cell r="A24" t="str">
            <v>Arengukoostöö ja humanitaarabi</v>
          </cell>
        </row>
        <row r="25">
          <cell r="A25" t="str">
            <v>Usaldusväärne ja tulemuslik õigusruum</v>
          </cell>
        </row>
        <row r="26">
          <cell r="A26" t="str">
            <v>Tervist toetava keskkonna programm</v>
          </cell>
        </row>
        <row r="27">
          <cell r="A27" t="str">
            <v>Tervist toetavate valikute programm</v>
          </cell>
        </row>
        <row r="28">
          <cell r="A28" t="str">
            <v>Inimkeskse tervishoiu programm</v>
          </cell>
        </row>
        <row r="29">
          <cell r="A29" t="str">
            <v>Tööturuprogramm</v>
          </cell>
        </row>
        <row r="30">
          <cell r="A30" t="str">
            <v>Sotsiaalkindlustuse programm</v>
          </cell>
        </row>
        <row r="31">
          <cell r="A31" t="str">
            <v>Hoolekandeprogramm</v>
          </cell>
        </row>
        <row r="32">
          <cell r="A32" t="str">
            <v>Soolise võrdõiguslikkuse programm</v>
          </cell>
        </row>
        <row r="33">
          <cell r="A33" t="str">
            <v>Laste ja perede programm</v>
          </cell>
        </row>
        <row r="34">
          <cell r="A34" t="str">
            <v>Nutikas rahvastikuarvestus</v>
          </cell>
        </row>
        <row r="35">
          <cell r="A35" t="str">
            <v>Üleilmne eestlus</v>
          </cell>
        </row>
        <row r="36">
          <cell r="A36" t="str">
            <v>Erakondade rahastamine</v>
          </cell>
        </row>
        <row r="37">
          <cell r="A37" t="str">
            <v>Sidus Eesti: Lõimumine, sh kohanemine</v>
          </cell>
        </row>
        <row r="38">
          <cell r="A38" t="str">
            <v>Keeleprogramm</v>
          </cell>
        </row>
        <row r="39">
          <cell r="A39" t="str">
            <v>Haridus- ja noorteprogramm</v>
          </cell>
        </row>
        <row r="40">
          <cell r="A40" t="str">
            <v>Teadussüsteemi programm</v>
          </cell>
        </row>
        <row r="41">
          <cell r="A41" t="str">
            <v>Teadmussiirde programm</v>
          </cell>
        </row>
        <row r="42">
          <cell r="A42" t="str">
            <v>Ettevõtluskeskkond</v>
          </cell>
        </row>
        <row r="43">
          <cell r="A43" t="str">
            <v>Ehitus</v>
          </cell>
        </row>
      </sheetData>
    </sheetDataSet>
  </externalBook>
</externalLink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16BDB-E1B4-4314-BEE4-64306AA0E236}">
  <dimension ref="A1:I168"/>
  <sheetViews>
    <sheetView tabSelected="1" zoomScaleNormal="100" workbookViewId="0">
      <pane ySplit="5" topLeftCell="A6" activePane="bottomLeft" state="frozen"/>
      <selection pane="bottomLeft" activeCell="J5" sqref="J5"/>
    </sheetView>
  </sheetViews>
  <sheetFormatPr defaultColWidth="9.1796875" defaultRowHeight="14.5" x14ac:dyDescent="0.35"/>
  <cols>
    <col min="1" max="1" width="42.26953125" style="34" customWidth="1"/>
    <col min="2" max="2" width="7.26953125" style="34" customWidth="1"/>
    <col min="3" max="3" width="10.36328125" style="34" customWidth="1"/>
    <col min="4" max="4" width="11.36328125" style="34" customWidth="1"/>
    <col min="5" max="5" width="11.453125" style="34" customWidth="1"/>
    <col min="6" max="6" width="17.54296875" style="33" customWidth="1"/>
    <col min="7" max="16384" width="9.1796875" style="3"/>
  </cols>
  <sheetData>
    <row r="1" spans="1:9" x14ac:dyDescent="0.35">
      <c r="E1" s="33"/>
      <c r="G1" s="33" t="s">
        <v>50</v>
      </c>
    </row>
    <row r="2" spans="1:9" x14ac:dyDescent="0.35">
      <c r="E2" s="33"/>
      <c r="G2" s="33" t="s">
        <v>49</v>
      </c>
    </row>
    <row r="3" spans="1:9" x14ac:dyDescent="0.35">
      <c r="E3" s="33"/>
    </row>
    <row r="4" spans="1:9" ht="15.5" x14ac:dyDescent="0.35">
      <c r="A4" s="56" t="s">
        <v>0</v>
      </c>
      <c r="B4" s="1"/>
      <c r="C4" s="2"/>
      <c r="D4" s="2"/>
      <c r="E4" s="2"/>
      <c r="F4" s="57"/>
    </row>
    <row r="5" spans="1:9" ht="35.5" x14ac:dyDescent="0.35">
      <c r="A5" s="36" t="s">
        <v>1</v>
      </c>
      <c r="B5" s="4" t="s">
        <v>2</v>
      </c>
      <c r="C5" s="5" t="s">
        <v>3</v>
      </c>
      <c r="D5" s="6" t="s">
        <v>4</v>
      </c>
      <c r="E5" s="5" t="s">
        <v>5</v>
      </c>
      <c r="F5" s="7" t="s">
        <v>6</v>
      </c>
    </row>
    <row r="6" spans="1:9" ht="17" x14ac:dyDescent="0.4">
      <c r="A6" s="37" t="s">
        <v>7</v>
      </c>
      <c r="B6" s="8"/>
      <c r="C6" s="8"/>
      <c r="D6" s="8"/>
      <c r="E6" s="8"/>
      <c r="F6" s="9">
        <f>F7+F10</f>
        <v>12227433.665999999</v>
      </c>
    </row>
    <row r="7" spans="1:9" ht="17" x14ac:dyDescent="0.4">
      <c r="A7" s="37" t="s">
        <v>8</v>
      </c>
      <c r="B7" s="8"/>
      <c r="C7" s="8"/>
      <c r="D7" s="8"/>
      <c r="E7" s="8"/>
      <c r="F7" s="9">
        <f>F8+F9</f>
        <v>10689784.665999999</v>
      </c>
    </row>
    <row r="8" spans="1:9" ht="15.5" x14ac:dyDescent="0.35">
      <c r="A8" s="38" t="s">
        <v>9</v>
      </c>
      <c r="B8" s="8"/>
      <c r="C8" s="8"/>
      <c r="D8" s="8"/>
      <c r="E8" s="8"/>
      <c r="F8" s="10">
        <f>F13+F16+F19+F52+F53+F57</f>
        <v>9965029</v>
      </c>
    </row>
    <row r="9" spans="1:9" ht="15.5" x14ac:dyDescent="0.35">
      <c r="A9" s="39" t="s">
        <v>10</v>
      </c>
      <c r="B9" s="8"/>
      <c r="C9" s="8"/>
      <c r="D9" s="8"/>
      <c r="E9" s="8"/>
      <c r="F9" s="11">
        <f>F42+F48+F54</f>
        <v>724755.66599999997</v>
      </c>
    </row>
    <row r="10" spans="1:9" ht="17" x14ac:dyDescent="0.4">
      <c r="A10" s="37" t="s">
        <v>11</v>
      </c>
      <c r="B10" s="8"/>
      <c r="C10" s="8"/>
      <c r="D10" s="8"/>
      <c r="E10" s="8"/>
      <c r="F10" s="9">
        <f>F47+F51+F55</f>
        <v>1537649</v>
      </c>
      <c r="G10" s="12"/>
      <c r="H10" s="12"/>
      <c r="I10" s="12"/>
    </row>
    <row r="11" spans="1:9" ht="15.5" x14ac:dyDescent="0.35">
      <c r="A11" s="40" t="s">
        <v>12</v>
      </c>
      <c r="B11" s="8"/>
      <c r="C11" s="8"/>
      <c r="D11" s="8"/>
      <c r="E11" s="8"/>
      <c r="F11" s="13">
        <f>F48+F55</f>
        <v>4000</v>
      </c>
    </row>
    <row r="12" spans="1:9" ht="14.25" customHeight="1" x14ac:dyDescent="0.35">
      <c r="A12" s="41"/>
      <c r="B12" s="8"/>
      <c r="C12" s="8"/>
      <c r="D12" s="8"/>
      <c r="E12" s="8"/>
      <c r="F12" s="14"/>
    </row>
    <row r="13" spans="1:9" ht="15.5" x14ac:dyDescent="0.35">
      <c r="A13" s="42" t="s">
        <v>13</v>
      </c>
      <c r="B13" s="8"/>
      <c r="C13" s="8"/>
      <c r="D13" s="8"/>
      <c r="E13" s="8"/>
      <c r="F13" s="10">
        <f>F14</f>
        <v>3804</v>
      </c>
    </row>
    <row r="14" spans="1:9" x14ac:dyDescent="0.35">
      <c r="A14" s="43" t="s">
        <v>14</v>
      </c>
      <c r="B14" s="8" t="s">
        <v>15</v>
      </c>
      <c r="C14" s="8" t="s">
        <v>16</v>
      </c>
      <c r="D14" s="8" t="s">
        <v>17</v>
      </c>
      <c r="E14" s="8">
        <v>45</v>
      </c>
      <c r="F14" s="15">
        <v>3804</v>
      </c>
    </row>
    <row r="15" spans="1:9" x14ac:dyDescent="0.35">
      <c r="A15" s="44"/>
      <c r="B15" s="8"/>
      <c r="C15" s="8"/>
      <c r="D15" s="8"/>
      <c r="E15" s="8"/>
      <c r="F15" s="14"/>
    </row>
    <row r="16" spans="1:9" x14ac:dyDescent="0.35">
      <c r="A16" s="42" t="s">
        <v>18</v>
      </c>
      <c r="B16" s="8"/>
      <c r="C16" s="8"/>
      <c r="D16" s="8"/>
      <c r="E16" s="8"/>
      <c r="F16" s="45">
        <f>F17</f>
        <v>5756680</v>
      </c>
    </row>
    <row r="17" spans="1:6" x14ac:dyDescent="0.35">
      <c r="A17" s="46" t="s">
        <v>19</v>
      </c>
      <c r="B17" s="8" t="s">
        <v>15</v>
      </c>
      <c r="C17" s="8">
        <v>20</v>
      </c>
      <c r="D17" s="8"/>
      <c r="E17" s="8">
        <v>50</v>
      </c>
      <c r="F17" s="47">
        <v>5756680</v>
      </c>
    </row>
    <row r="18" spans="1:6" x14ac:dyDescent="0.35">
      <c r="A18" s="46"/>
      <c r="B18" s="8"/>
      <c r="C18" s="8"/>
      <c r="D18" s="8"/>
      <c r="E18" s="8"/>
      <c r="F18" s="14"/>
    </row>
    <row r="19" spans="1:6" x14ac:dyDescent="0.35">
      <c r="A19" s="42" t="s">
        <v>20</v>
      </c>
      <c r="B19" s="8"/>
      <c r="C19" s="8"/>
      <c r="D19" s="8"/>
      <c r="E19" s="8"/>
      <c r="F19" s="16">
        <f>SUM(F20,F40)</f>
        <v>3699463</v>
      </c>
    </row>
    <row r="20" spans="1:6" x14ac:dyDescent="0.35">
      <c r="A20" s="46" t="s">
        <v>21</v>
      </c>
      <c r="B20" s="8" t="s">
        <v>15</v>
      </c>
      <c r="C20" s="8">
        <v>20</v>
      </c>
      <c r="D20" s="8"/>
      <c r="E20" s="8">
        <v>55</v>
      </c>
      <c r="F20" s="17">
        <v>2242465</v>
      </c>
    </row>
    <row r="21" spans="1:6" x14ac:dyDescent="0.35">
      <c r="A21" s="46"/>
      <c r="B21" s="8"/>
      <c r="C21" s="8"/>
      <c r="D21" s="8"/>
      <c r="E21" s="8"/>
      <c r="F21" s="18">
        <f>F22-F20</f>
        <v>0</v>
      </c>
    </row>
    <row r="22" spans="1:6" x14ac:dyDescent="0.35">
      <c r="A22" s="48" t="s">
        <v>22</v>
      </c>
      <c r="B22" s="19" t="s">
        <v>15</v>
      </c>
      <c r="C22" s="19">
        <v>20</v>
      </c>
      <c r="D22" s="19"/>
      <c r="E22" s="19">
        <v>55</v>
      </c>
      <c r="F22" s="20">
        <f>SUM(F23:F25,F26,F29,F30,F31,F32,F33,F36,F37,F38)</f>
        <v>2242465</v>
      </c>
    </row>
    <row r="23" spans="1:6" x14ac:dyDescent="0.35">
      <c r="A23" s="49" t="s">
        <v>23</v>
      </c>
      <c r="B23" s="19" t="s">
        <v>15</v>
      </c>
      <c r="C23" s="19">
        <v>20</v>
      </c>
      <c r="D23" s="19"/>
      <c r="E23" s="19">
        <v>5500</v>
      </c>
      <c r="F23" s="21">
        <f>96000-735</f>
        <v>95265</v>
      </c>
    </row>
    <row r="24" spans="1:6" x14ac:dyDescent="0.35">
      <c r="A24" s="49" t="s">
        <v>24</v>
      </c>
      <c r="B24" s="19" t="s">
        <v>15</v>
      </c>
      <c r="C24" s="19">
        <v>20</v>
      </c>
      <c r="D24" s="19"/>
      <c r="E24" s="19">
        <v>5503</v>
      </c>
      <c r="F24" s="21">
        <v>40000</v>
      </c>
    </row>
    <row r="25" spans="1:6" x14ac:dyDescent="0.35">
      <c r="A25" s="49" t="s">
        <v>25</v>
      </c>
      <c r="B25" s="19" t="s">
        <v>15</v>
      </c>
      <c r="C25" s="19">
        <v>20</v>
      </c>
      <c r="D25" s="19"/>
      <c r="E25" s="19">
        <v>5504</v>
      </c>
      <c r="F25" s="21">
        <v>175000</v>
      </c>
    </row>
    <row r="26" spans="1:6" s="22" customFormat="1" ht="13" x14ac:dyDescent="0.3">
      <c r="A26" s="50" t="s">
        <v>26</v>
      </c>
      <c r="B26" s="19" t="s">
        <v>15</v>
      </c>
      <c r="C26" s="19">
        <v>20</v>
      </c>
      <c r="D26" s="19"/>
      <c r="E26" s="19">
        <v>5511</v>
      </c>
      <c r="F26" s="21">
        <f>SUM(F27:F28)+25000</f>
        <v>140000</v>
      </c>
    </row>
    <row r="27" spans="1:6" s="22" customFormat="1" ht="13" x14ac:dyDescent="0.3">
      <c r="A27" s="51" t="s">
        <v>27</v>
      </c>
      <c r="B27" s="19" t="s">
        <v>15</v>
      </c>
      <c r="C27" s="19">
        <v>20</v>
      </c>
      <c r="D27" s="19"/>
      <c r="E27" s="19"/>
      <c r="F27" s="23">
        <v>35000</v>
      </c>
    </row>
    <row r="28" spans="1:6" s="22" customFormat="1" ht="13" x14ac:dyDescent="0.3">
      <c r="A28" s="51" t="s">
        <v>28</v>
      </c>
      <c r="B28" s="19" t="s">
        <v>15</v>
      </c>
      <c r="C28" s="19">
        <v>20</v>
      </c>
      <c r="D28" s="19"/>
      <c r="E28" s="19"/>
      <c r="F28" s="23">
        <v>80000</v>
      </c>
    </row>
    <row r="29" spans="1:6" s="22" customFormat="1" ht="13" x14ac:dyDescent="0.3">
      <c r="A29" s="49" t="s">
        <v>29</v>
      </c>
      <c r="B29" s="19" t="s">
        <v>15</v>
      </c>
      <c r="C29" s="19">
        <v>20</v>
      </c>
      <c r="D29" s="19"/>
      <c r="E29" s="19">
        <v>5513</v>
      </c>
      <c r="F29" s="21">
        <f>15000+18*1900</f>
        <v>49200</v>
      </c>
    </row>
    <row r="30" spans="1:6" s="22" customFormat="1" ht="13" x14ac:dyDescent="0.3">
      <c r="A30" s="50" t="s">
        <v>30</v>
      </c>
      <c r="B30" s="19" t="s">
        <v>15</v>
      </c>
      <c r="C30" s="19">
        <v>20</v>
      </c>
      <c r="D30" s="19"/>
      <c r="E30" s="19">
        <v>5514</v>
      </c>
      <c r="F30" s="21">
        <v>65000</v>
      </c>
    </row>
    <row r="31" spans="1:6" x14ac:dyDescent="0.35">
      <c r="A31" s="49" t="s">
        <v>31</v>
      </c>
      <c r="B31" s="19" t="s">
        <v>15</v>
      </c>
      <c r="C31" s="19">
        <v>20</v>
      </c>
      <c r="D31" s="19"/>
      <c r="E31" s="19">
        <v>5515</v>
      </c>
      <c r="F31" s="21">
        <v>80000</v>
      </c>
    </row>
    <row r="32" spans="1:6" x14ac:dyDescent="0.35">
      <c r="A32" s="50" t="s">
        <v>32</v>
      </c>
      <c r="B32" s="19" t="s">
        <v>15</v>
      </c>
      <c r="C32" s="19">
        <v>20</v>
      </c>
      <c r="D32" s="19"/>
      <c r="E32" s="19">
        <v>5516</v>
      </c>
      <c r="F32" s="21">
        <v>185000</v>
      </c>
    </row>
    <row r="33" spans="1:6" x14ac:dyDescent="0.35">
      <c r="A33" s="49" t="s">
        <v>33</v>
      </c>
      <c r="B33" s="19" t="s">
        <v>15</v>
      </c>
      <c r="C33" s="19">
        <v>20</v>
      </c>
      <c r="D33" s="19"/>
      <c r="E33" s="19">
        <v>5522</v>
      </c>
      <c r="F33" s="21">
        <f>F34+20000</f>
        <v>485000</v>
      </c>
    </row>
    <row r="34" spans="1:6" x14ac:dyDescent="0.35">
      <c r="A34" s="51" t="s">
        <v>34</v>
      </c>
      <c r="B34" s="19" t="s">
        <v>15</v>
      </c>
      <c r="C34" s="19">
        <v>20</v>
      </c>
      <c r="D34" s="19"/>
      <c r="E34" s="19">
        <v>552220</v>
      </c>
      <c r="F34" s="24">
        <v>465000</v>
      </c>
    </row>
    <row r="35" spans="1:6" x14ac:dyDescent="0.35">
      <c r="A35" s="51"/>
      <c r="B35" s="19"/>
      <c r="C35" s="19"/>
      <c r="D35" s="19"/>
      <c r="E35" s="19"/>
      <c r="F35" s="24"/>
    </row>
    <row r="36" spans="1:6" x14ac:dyDescent="0.35">
      <c r="A36" s="49" t="s">
        <v>35</v>
      </c>
      <c r="B36" s="19" t="s">
        <v>15</v>
      </c>
      <c r="C36" s="19">
        <v>20</v>
      </c>
      <c r="D36" s="19"/>
      <c r="E36" s="19">
        <v>5532</v>
      </c>
      <c r="F36" s="21">
        <v>28000</v>
      </c>
    </row>
    <row r="37" spans="1:6" x14ac:dyDescent="0.35">
      <c r="A37" s="50" t="s">
        <v>36</v>
      </c>
      <c r="B37" s="19" t="s">
        <v>15</v>
      </c>
      <c r="C37" s="19">
        <v>20</v>
      </c>
      <c r="D37" s="19"/>
      <c r="E37" s="19">
        <v>5539</v>
      </c>
      <c r="F37" s="21">
        <v>835000</v>
      </c>
    </row>
    <row r="38" spans="1:6" s="22" customFormat="1" ht="13" x14ac:dyDescent="0.3">
      <c r="A38" s="49" t="s">
        <v>37</v>
      </c>
      <c r="B38" s="19" t="s">
        <v>15</v>
      </c>
      <c r="C38" s="19">
        <v>20</v>
      </c>
      <c r="D38" s="19"/>
      <c r="E38" s="19">
        <v>5540</v>
      </c>
      <c r="F38" s="21">
        <v>65000</v>
      </c>
    </row>
    <row r="39" spans="1:6" s="22" customFormat="1" ht="13" x14ac:dyDescent="0.3">
      <c r="A39" s="46"/>
      <c r="B39" s="8"/>
      <c r="C39" s="8"/>
      <c r="D39" s="8"/>
      <c r="E39" s="8"/>
      <c r="F39" s="14"/>
    </row>
    <row r="40" spans="1:6" s="22" customFormat="1" ht="13" x14ac:dyDescent="0.3">
      <c r="A40" s="52" t="s">
        <v>38</v>
      </c>
      <c r="B40" s="8"/>
      <c r="C40" s="8">
        <v>20</v>
      </c>
      <c r="D40" s="8" t="s">
        <v>39</v>
      </c>
      <c r="E40" s="8">
        <v>55</v>
      </c>
      <c r="F40" s="16">
        <v>1456998</v>
      </c>
    </row>
    <row r="41" spans="1:6" s="22" customFormat="1" x14ac:dyDescent="0.35">
      <c r="A41" s="53"/>
      <c r="B41" s="8"/>
      <c r="C41" s="8"/>
      <c r="D41" s="8"/>
      <c r="E41" s="8"/>
      <c r="F41" s="14"/>
    </row>
    <row r="42" spans="1:6" s="22" customFormat="1" ht="13" x14ac:dyDescent="0.3">
      <c r="A42" s="42" t="s">
        <v>10</v>
      </c>
      <c r="B42" s="8"/>
      <c r="C42" s="8"/>
      <c r="D42" s="8"/>
      <c r="E42" s="8"/>
      <c r="F42" s="16">
        <f>F43+F44</f>
        <v>712015.66599999997</v>
      </c>
    </row>
    <row r="43" spans="1:6" s="22" customFormat="1" ht="13" x14ac:dyDescent="0.3">
      <c r="A43" s="43" t="s">
        <v>40</v>
      </c>
      <c r="B43" s="8"/>
      <c r="C43" s="8">
        <v>20</v>
      </c>
      <c r="D43" s="8"/>
      <c r="E43" s="8">
        <v>15</v>
      </c>
      <c r="F43" s="15">
        <v>391475</v>
      </c>
    </row>
    <row r="44" spans="1:6" s="22" customFormat="1" ht="13" x14ac:dyDescent="0.3">
      <c r="A44" s="43" t="s">
        <v>41</v>
      </c>
      <c r="B44" s="8"/>
      <c r="C44" s="8">
        <v>10</v>
      </c>
      <c r="D44" s="8" t="s">
        <v>39</v>
      </c>
      <c r="E44" s="8">
        <v>601002</v>
      </c>
      <c r="F44" s="15">
        <v>320540.66599999997</v>
      </c>
    </row>
    <row r="45" spans="1:6" s="22" customFormat="1" ht="13" x14ac:dyDescent="0.3">
      <c r="A45" s="43"/>
      <c r="B45" s="8"/>
      <c r="C45" s="8"/>
      <c r="D45" s="8"/>
      <c r="E45" s="8"/>
      <c r="F45" s="14"/>
    </row>
    <row r="46" spans="1:6" s="22" customFormat="1" x14ac:dyDescent="0.35">
      <c r="A46" s="42" t="s">
        <v>42</v>
      </c>
      <c r="B46" s="8"/>
      <c r="C46" s="8"/>
      <c r="D46" s="8"/>
      <c r="E46" s="8"/>
      <c r="F46" s="25">
        <f>F47+F48</f>
        <v>1513649</v>
      </c>
    </row>
    <row r="47" spans="1:6" s="22" customFormat="1" ht="13" x14ac:dyDescent="0.3">
      <c r="A47" s="46" t="s">
        <v>43</v>
      </c>
      <c r="B47" s="8"/>
      <c r="C47" s="8">
        <v>20</v>
      </c>
      <c r="D47" s="8" t="s">
        <v>44</v>
      </c>
      <c r="E47" s="8">
        <v>15</v>
      </c>
      <c r="F47" s="15">
        <v>1513649</v>
      </c>
    </row>
    <row r="48" spans="1:6" s="22" customFormat="1" ht="13" x14ac:dyDescent="0.3">
      <c r="A48" s="46" t="s">
        <v>45</v>
      </c>
      <c r="B48" s="8"/>
      <c r="C48" s="8">
        <v>10</v>
      </c>
      <c r="D48" s="8"/>
      <c r="E48" s="8">
        <v>601002</v>
      </c>
      <c r="F48" s="26">
        <v>0</v>
      </c>
    </row>
    <row r="49" spans="1:6" s="27" customFormat="1" ht="13" x14ac:dyDescent="0.3">
      <c r="A49" s="46"/>
      <c r="B49" s="8"/>
      <c r="C49" s="8"/>
      <c r="D49" s="8"/>
      <c r="E49" s="8"/>
      <c r="F49" s="14"/>
    </row>
    <row r="50" spans="1:6" s="27" customFormat="1" ht="13" x14ac:dyDescent="0.3">
      <c r="A50" s="42" t="s">
        <v>46</v>
      </c>
      <c r="B50" s="8"/>
      <c r="C50" s="8"/>
      <c r="D50" s="8"/>
      <c r="E50" s="8"/>
      <c r="F50" s="16">
        <f>F51+F52+F53+F54+F55</f>
        <v>284000</v>
      </c>
    </row>
    <row r="51" spans="1:6" s="28" customFormat="1" x14ac:dyDescent="0.35">
      <c r="A51" s="46" t="s">
        <v>42</v>
      </c>
      <c r="B51" s="8" t="s">
        <v>15</v>
      </c>
      <c r="C51" s="8">
        <v>44</v>
      </c>
      <c r="D51" s="8" t="s">
        <v>44</v>
      </c>
      <c r="E51" s="8">
        <v>15</v>
      </c>
      <c r="F51" s="15">
        <v>20000</v>
      </c>
    </row>
    <row r="52" spans="1:6" s="28" customFormat="1" x14ac:dyDescent="0.35">
      <c r="A52" s="29" t="s">
        <v>18</v>
      </c>
      <c r="B52" s="8" t="s">
        <v>47</v>
      </c>
      <c r="C52" s="8">
        <v>44</v>
      </c>
      <c r="D52" s="54"/>
      <c r="E52" s="30">
        <v>50</v>
      </c>
      <c r="F52" s="15">
        <v>120000</v>
      </c>
    </row>
    <row r="53" spans="1:6" s="28" customFormat="1" x14ac:dyDescent="0.35">
      <c r="A53" s="29" t="s">
        <v>21</v>
      </c>
      <c r="B53" s="8" t="s">
        <v>15</v>
      </c>
      <c r="C53" s="8">
        <v>44</v>
      </c>
      <c r="D53" s="54"/>
      <c r="E53" s="30">
        <v>55</v>
      </c>
      <c r="F53" s="15">
        <v>127260</v>
      </c>
    </row>
    <row r="54" spans="1:6" s="28" customFormat="1" x14ac:dyDescent="0.35">
      <c r="A54" s="29" t="s">
        <v>10</v>
      </c>
      <c r="B54" s="8" t="s">
        <v>15</v>
      </c>
      <c r="C54" s="8">
        <v>10</v>
      </c>
      <c r="D54" s="54"/>
      <c r="E54" s="30">
        <v>601</v>
      </c>
      <c r="F54" s="15">
        <v>12740</v>
      </c>
    </row>
    <row r="55" spans="1:6" s="28" customFormat="1" x14ac:dyDescent="0.35">
      <c r="A55" s="46" t="s">
        <v>45</v>
      </c>
      <c r="B55" s="8" t="s">
        <v>15</v>
      </c>
      <c r="C55" s="8">
        <v>44</v>
      </c>
      <c r="D55" s="8"/>
      <c r="E55" s="8">
        <v>601002</v>
      </c>
      <c r="F55" s="15">
        <v>4000</v>
      </c>
    </row>
    <row r="56" spans="1:6" s="28" customFormat="1" x14ac:dyDescent="0.35">
      <c r="A56" s="46"/>
      <c r="B56" s="8"/>
      <c r="C56" s="8"/>
      <c r="D56" s="8"/>
      <c r="E56" s="8"/>
      <c r="F56" s="14"/>
    </row>
    <row r="57" spans="1:6" s="28" customFormat="1" x14ac:dyDescent="0.35">
      <c r="A57" s="55" t="s">
        <v>48</v>
      </c>
      <c r="B57" s="31" t="s">
        <v>15</v>
      </c>
      <c r="C57" s="31">
        <v>60</v>
      </c>
      <c r="D57" s="31"/>
      <c r="E57" s="31">
        <v>61</v>
      </c>
      <c r="F57" s="32">
        <v>257822</v>
      </c>
    </row>
    <row r="58" spans="1:6" s="28" customFormat="1" x14ac:dyDescent="0.35">
      <c r="A58" s="33"/>
      <c r="B58" s="33"/>
      <c r="C58" s="33"/>
      <c r="D58" s="33"/>
      <c r="E58" s="33"/>
      <c r="F58" s="33"/>
    </row>
    <row r="59" spans="1:6" s="28" customFormat="1" x14ac:dyDescent="0.35">
      <c r="A59" s="34"/>
      <c r="B59" s="35"/>
      <c r="C59" s="35"/>
      <c r="D59" s="35"/>
      <c r="E59" s="35"/>
      <c r="F59" s="33"/>
    </row>
    <row r="60" spans="1:6" s="28" customFormat="1" x14ac:dyDescent="0.35">
      <c r="A60" s="34"/>
      <c r="B60" s="35"/>
      <c r="C60" s="35"/>
      <c r="D60" s="35"/>
      <c r="E60" s="35"/>
      <c r="F60" s="33"/>
    </row>
    <row r="61" spans="1:6" s="28" customFormat="1" x14ac:dyDescent="0.35">
      <c r="A61" s="34"/>
      <c r="B61" s="35"/>
      <c r="C61" s="35"/>
      <c r="D61" s="35"/>
      <c r="E61" s="35"/>
      <c r="F61" s="33"/>
    </row>
    <row r="62" spans="1:6" s="28" customFormat="1" x14ac:dyDescent="0.35">
      <c r="A62" s="34"/>
      <c r="B62" s="35"/>
      <c r="C62" s="35"/>
      <c r="D62" s="35"/>
      <c r="E62" s="35"/>
      <c r="F62" s="33"/>
    </row>
    <row r="63" spans="1:6" s="28" customFormat="1" x14ac:dyDescent="0.35">
      <c r="A63" s="34"/>
      <c r="B63" s="35"/>
      <c r="C63" s="35"/>
      <c r="D63" s="35"/>
      <c r="E63" s="35"/>
      <c r="F63" s="33"/>
    </row>
    <row r="64" spans="1:6" s="28" customFormat="1" x14ac:dyDescent="0.35">
      <c r="A64" s="34"/>
      <c r="B64" s="35"/>
      <c r="C64" s="35"/>
      <c r="D64" s="35"/>
      <c r="E64" s="35"/>
      <c r="F64" s="33"/>
    </row>
    <row r="65" spans="1:8" s="28" customFormat="1" x14ac:dyDescent="0.35">
      <c r="A65" s="34"/>
      <c r="B65" s="35"/>
      <c r="C65" s="35"/>
      <c r="D65" s="35"/>
      <c r="E65" s="35"/>
      <c r="F65" s="33"/>
    </row>
    <row r="66" spans="1:8" s="28" customFormat="1" x14ac:dyDescent="0.35">
      <c r="A66" s="34"/>
      <c r="B66" s="35"/>
      <c r="C66" s="35"/>
      <c r="D66" s="35"/>
      <c r="E66" s="35"/>
      <c r="F66" s="33"/>
    </row>
    <row r="67" spans="1:8" s="34" customFormat="1" x14ac:dyDescent="0.35">
      <c r="B67" s="35"/>
      <c r="C67" s="35"/>
      <c r="D67" s="35"/>
      <c r="E67" s="35"/>
      <c r="F67" s="33"/>
      <c r="G67" s="28"/>
      <c r="H67" s="28"/>
    </row>
    <row r="68" spans="1:8" s="34" customFormat="1" x14ac:dyDescent="0.35">
      <c r="B68" s="35"/>
      <c r="C68" s="35"/>
      <c r="D68" s="35"/>
      <c r="E68" s="35"/>
      <c r="F68" s="33"/>
      <c r="G68" s="28"/>
      <c r="H68" s="28"/>
    </row>
    <row r="69" spans="1:8" s="34" customFormat="1" x14ac:dyDescent="0.35">
      <c r="B69" s="35"/>
      <c r="C69" s="35"/>
      <c r="D69" s="35"/>
      <c r="E69" s="35"/>
      <c r="F69" s="33"/>
      <c r="G69" s="28"/>
      <c r="H69" s="28"/>
    </row>
    <row r="70" spans="1:8" s="34" customFormat="1" x14ac:dyDescent="0.35">
      <c r="B70" s="35"/>
      <c r="C70" s="35"/>
      <c r="D70" s="35"/>
      <c r="E70" s="35"/>
      <c r="F70" s="33"/>
      <c r="G70" s="28"/>
      <c r="H70" s="28"/>
    </row>
    <row r="71" spans="1:8" s="34" customFormat="1" x14ac:dyDescent="0.35">
      <c r="B71" s="35"/>
      <c r="C71" s="35"/>
      <c r="D71" s="35"/>
      <c r="E71" s="35"/>
      <c r="F71" s="33"/>
      <c r="G71" s="28"/>
      <c r="H71" s="28"/>
    </row>
    <row r="72" spans="1:8" s="34" customFormat="1" x14ac:dyDescent="0.3">
      <c r="B72" s="35"/>
      <c r="C72" s="35"/>
      <c r="D72" s="35"/>
      <c r="E72" s="35"/>
      <c r="F72" s="33"/>
    </row>
    <row r="73" spans="1:8" s="34" customFormat="1" x14ac:dyDescent="0.3">
      <c r="B73" s="35"/>
      <c r="C73" s="35"/>
      <c r="D73" s="35"/>
      <c r="E73" s="35"/>
      <c r="F73" s="33"/>
    </row>
    <row r="74" spans="1:8" s="34" customFormat="1" x14ac:dyDescent="0.3">
      <c r="B74" s="35"/>
      <c r="C74" s="35"/>
      <c r="D74" s="35"/>
      <c r="E74" s="35"/>
      <c r="F74" s="33"/>
    </row>
    <row r="75" spans="1:8" s="34" customFormat="1" x14ac:dyDescent="0.3">
      <c r="B75" s="35"/>
      <c r="C75" s="35"/>
      <c r="D75" s="35"/>
      <c r="E75" s="35"/>
      <c r="F75" s="33"/>
    </row>
    <row r="76" spans="1:8" s="34" customFormat="1" x14ac:dyDescent="0.3">
      <c r="B76" s="35"/>
      <c r="C76" s="35"/>
      <c r="D76" s="35"/>
      <c r="E76" s="35"/>
      <c r="F76" s="33"/>
    </row>
    <row r="77" spans="1:8" s="34" customFormat="1" x14ac:dyDescent="0.3">
      <c r="B77" s="35"/>
      <c r="C77" s="35"/>
      <c r="D77" s="35"/>
      <c r="E77" s="35"/>
      <c r="F77" s="33"/>
    </row>
    <row r="78" spans="1:8" s="34" customFormat="1" x14ac:dyDescent="0.3">
      <c r="B78" s="35"/>
      <c r="C78" s="35"/>
      <c r="D78" s="35"/>
      <c r="E78" s="35"/>
      <c r="F78" s="33"/>
    </row>
    <row r="79" spans="1:8" s="34" customFormat="1" x14ac:dyDescent="0.3">
      <c r="B79" s="35"/>
      <c r="C79" s="35"/>
      <c r="D79" s="35"/>
      <c r="E79" s="35"/>
      <c r="F79" s="33"/>
    </row>
    <row r="80" spans="1:8" s="34" customFormat="1" x14ac:dyDescent="0.3">
      <c r="B80" s="35"/>
      <c r="C80" s="35"/>
      <c r="D80" s="35"/>
      <c r="E80" s="35"/>
      <c r="F80" s="33"/>
    </row>
    <row r="81" spans="2:6" s="34" customFormat="1" x14ac:dyDescent="0.3">
      <c r="B81" s="35"/>
      <c r="C81" s="35"/>
      <c r="D81" s="35"/>
      <c r="E81" s="35"/>
      <c r="F81" s="33"/>
    </row>
    <row r="82" spans="2:6" s="34" customFormat="1" x14ac:dyDescent="0.3">
      <c r="B82" s="35"/>
      <c r="C82" s="35"/>
      <c r="D82" s="35"/>
      <c r="E82" s="35"/>
      <c r="F82" s="33"/>
    </row>
    <row r="83" spans="2:6" s="34" customFormat="1" x14ac:dyDescent="0.3">
      <c r="B83" s="35"/>
      <c r="C83" s="35"/>
      <c r="D83" s="35"/>
      <c r="E83" s="35"/>
      <c r="F83" s="33"/>
    </row>
    <row r="84" spans="2:6" s="34" customFormat="1" x14ac:dyDescent="0.3">
      <c r="B84" s="35"/>
      <c r="C84" s="35"/>
      <c r="D84" s="35"/>
      <c r="E84" s="35"/>
      <c r="F84" s="33"/>
    </row>
    <row r="85" spans="2:6" s="34" customFormat="1" x14ac:dyDescent="0.3">
      <c r="B85" s="35"/>
      <c r="C85" s="35"/>
      <c r="D85" s="35"/>
      <c r="E85" s="35"/>
      <c r="F85" s="33"/>
    </row>
    <row r="86" spans="2:6" s="34" customFormat="1" x14ac:dyDescent="0.3">
      <c r="B86" s="35"/>
      <c r="C86" s="35"/>
      <c r="D86" s="35"/>
      <c r="E86" s="35"/>
      <c r="F86" s="33"/>
    </row>
    <row r="87" spans="2:6" s="34" customFormat="1" x14ac:dyDescent="0.3">
      <c r="B87" s="35"/>
      <c r="C87" s="35"/>
      <c r="D87" s="35"/>
      <c r="E87" s="35"/>
      <c r="F87" s="33"/>
    </row>
    <row r="88" spans="2:6" s="34" customFormat="1" x14ac:dyDescent="0.3">
      <c r="B88" s="35"/>
      <c r="C88" s="35"/>
      <c r="D88" s="35"/>
      <c r="E88" s="35"/>
      <c r="F88" s="33"/>
    </row>
    <row r="89" spans="2:6" s="34" customFormat="1" x14ac:dyDescent="0.3">
      <c r="B89" s="35"/>
      <c r="C89" s="35"/>
      <c r="D89" s="35"/>
      <c r="E89" s="35"/>
      <c r="F89" s="33"/>
    </row>
    <row r="90" spans="2:6" s="34" customFormat="1" x14ac:dyDescent="0.3">
      <c r="B90" s="35"/>
      <c r="C90" s="35"/>
      <c r="D90" s="35"/>
      <c r="E90" s="35"/>
      <c r="F90" s="33"/>
    </row>
    <row r="91" spans="2:6" s="34" customFormat="1" x14ac:dyDescent="0.3">
      <c r="B91" s="35"/>
      <c r="C91" s="35"/>
      <c r="D91" s="35"/>
      <c r="E91" s="35"/>
      <c r="F91" s="33"/>
    </row>
    <row r="92" spans="2:6" s="34" customFormat="1" x14ac:dyDescent="0.3">
      <c r="B92" s="35"/>
      <c r="C92" s="35"/>
      <c r="D92" s="35"/>
      <c r="E92" s="35"/>
      <c r="F92" s="33"/>
    </row>
    <row r="93" spans="2:6" s="34" customFormat="1" x14ac:dyDescent="0.3">
      <c r="B93" s="35"/>
      <c r="C93" s="35"/>
      <c r="D93" s="35"/>
      <c r="E93" s="35"/>
      <c r="F93" s="33"/>
    </row>
    <row r="94" spans="2:6" s="34" customFormat="1" x14ac:dyDescent="0.3">
      <c r="B94" s="35"/>
      <c r="C94" s="35"/>
      <c r="D94" s="35"/>
      <c r="E94" s="35"/>
      <c r="F94" s="33"/>
    </row>
    <row r="95" spans="2:6" s="34" customFormat="1" x14ac:dyDescent="0.3">
      <c r="B95" s="35"/>
      <c r="C95" s="35"/>
      <c r="D95" s="35"/>
      <c r="E95" s="35"/>
      <c r="F95" s="33"/>
    </row>
    <row r="96" spans="2:6" s="34" customFormat="1" x14ac:dyDescent="0.3">
      <c r="B96" s="35"/>
      <c r="C96" s="35"/>
      <c r="D96" s="35"/>
      <c r="E96" s="35"/>
      <c r="F96" s="33"/>
    </row>
    <row r="97" spans="2:6" s="34" customFormat="1" x14ac:dyDescent="0.3">
      <c r="B97" s="35"/>
      <c r="C97" s="35"/>
      <c r="D97" s="35"/>
      <c r="E97" s="35"/>
      <c r="F97" s="33"/>
    </row>
    <row r="98" spans="2:6" s="34" customFormat="1" x14ac:dyDescent="0.3">
      <c r="B98" s="35"/>
      <c r="C98" s="35"/>
      <c r="D98" s="35"/>
      <c r="E98" s="35"/>
      <c r="F98" s="33"/>
    </row>
    <row r="99" spans="2:6" s="34" customFormat="1" x14ac:dyDescent="0.3">
      <c r="B99" s="35"/>
      <c r="C99" s="35"/>
      <c r="D99" s="35"/>
      <c r="E99" s="35"/>
      <c r="F99" s="33"/>
    </row>
    <row r="100" spans="2:6" s="34" customFormat="1" x14ac:dyDescent="0.3">
      <c r="B100" s="35"/>
      <c r="C100" s="35"/>
      <c r="D100" s="35"/>
      <c r="E100" s="35"/>
      <c r="F100" s="33"/>
    </row>
    <row r="101" spans="2:6" s="34" customFormat="1" x14ac:dyDescent="0.3">
      <c r="B101" s="35"/>
      <c r="C101" s="35"/>
      <c r="D101" s="35"/>
      <c r="E101" s="35"/>
      <c r="F101" s="33"/>
    </row>
    <row r="102" spans="2:6" s="34" customFormat="1" x14ac:dyDescent="0.3">
      <c r="B102" s="35"/>
      <c r="C102" s="35"/>
      <c r="D102" s="35"/>
      <c r="E102" s="35"/>
      <c r="F102" s="33"/>
    </row>
    <row r="103" spans="2:6" s="34" customFormat="1" x14ac:dyDescent="0.3">
      <c r="B103" s="35"/>
      <c r="C103" s="35"/>
      <c r="D103" s="35"/>
      <c r="E103" s="35"/>
      <c r="F103" s="33"/>
    </row>
    <row r="104" spans="2:6" s="34" customFormat="1" x14ac:dyDescent="0.3">
      <c r="B104" s="35"/>
      <c r="C104" s="35"/>
      <c r="D104" s="35"/>
      <c r="E104" s="35"/>
      <c r="F104" s="33"/>
    </row>
    <row r="105" spans="2:6" s="34" customFormat="1" x14ac:dyDescent="0.3">
      <c r="B105" s="35"/>
      <c r="C105" s="35"/>
      <c r="D105" s="35"/>
      <c r="E105" s="35"/>
      <c r="F105" s="33"/>
    </row>
    <row r="106" spans="2:6" s="34" customFormat="1" x14ac:dyDescent="0.3">
      <c r="B106" s="35"/>
      <c r="C106" s="35"/>
      <c r="D106" s="35"/>
      <c r="E106" s="35"/>
      <c r="F106" s="33"/>
    </row>
    <row r="107" spans="2:6" s="34" customFormat="1" x14ac:dyDescent="0.3">
      <c r="B107" s="35"/>
      <c r="C107" s="35"/>
      <c r="D107" s="35"/>
      <c r="E107" s="35"/>
      <c r="F107" s="33"/>
    </row>
    <row r="108" spans="2:6" s="34" customFormat="1" x14ac:dyDescent="0.3">
      <c r="B108" s="35"/>
      <c r="C108" s="35"/>
      <c r="D108" s="35"/>
      <c r="E108" s="35"/>
      <c r="F108" s="33"/>
    </row>
    <row r="109" spans="2:6" s="34" customFormat="1" x14ac:dyDescent="0.3">
      <c r="B109" s="35"/>
      <c r="C109" s="35"/>
      <c r="D109" s="35"/>
      <c r="E109" s="35"/>
      <c r="F109" s="33"/>
    </row>
    <row r="110" spans="2:6" s="34" customFormat="1" x14ac:dyDescent="0.3">
      <c r="B110" s="35"/>
      <c r="C110" s="35"/>
      <c r="D110" s="35"/>
      <c r="E110" s="35"/>
      <c r="F110" s="33"/>
    </row>
    <row r="111" spans="2:6" s="34" customFormat="1" x14ac:dyDescent="0.3">
      <c r="B111" s="35"/>
      <c r="C111" s="35"/>
      <c r="D111" s="35"/>
      <c r="E111" s="35"/>
      <c r="F111" s="33"/>
    </row>
    <row r="112" spans="2:6" s="34" customFormat="1" x14ac:dyDescent="0.3">
      <c r="B112" s="35"/>
      <c r="C112" s="35"/>
      <c r="D112" s="35"/>
      <c r="E112" s="35"/>
      <c r="F112" s="33"/>
    </row>
    <row r="113" spans="2:6" s="34" customFormat="1" x14ac:dyDescent="0.3">
      <c r="B113" s="35"/>
      <c r="C113" s="35"/>
      <c r="D113" s="35"/>
      <c r="E113" s="35"/>
      <c r="F113" s="33"/>
    </row>
    <row r="114" spans="2:6" s="34" customFormat="1" x14ac:dyDescent="0.3">
      <c r="B114" s="35"/>
      <c r="C114" s="35"/>
      <c r="D114" s="35"/>
      <c r="E114" s="35"/>
      <c r="F114" s="33"/>
    </row>
    <row r="115" spans="2:6" s="34" customFormat="1" x14ac:dyDescent="0.3">
      <c r="B115" s="35"/>
      <c r="C115" s="35"/>
      <c r="D115" s="35"/>
      <c r="E115" s="35"/>
      <c r="F115" s="33"/>
    </row>
    <row r="116" spans="2:6" s="34" customFormat="1" x14ac:dyDescent="0.3">
      <c r="B116" s="35"/>
      <c r="C116" s="35"/>
      <c r="D116" s="35"/>
      <c r="E116" s="35"/>
      <c r="F116" s="33"/>
    </row>
    <row r="117" spans="2:6" s="34" customFormat="1" x14ac:dyDescent="0.3">
      <c r="B117" s="35"/>
      <c r="C117" s="35"/>
      <c r="D117" s="35"/>
      <c r="E117" s="35"/>
      <c r="F117" s="33"/>
    </row>
    <row r="118" spans="2:6" s="34" customFormat="1" x14ac:dyDescent="0.3">
      <c r="B118" s="35"/>
      <c r="C118" s="35"/>
      <c r="D118" s="35"/>
      <c r="E118" s="35"/>
      <c r="F118" s="33"/>
    </row>
    <row r="119" spans="2:6" s="34" customFormat="1" x14ac:dyDescent="0.3">
      <c r="B119" s="35"/>
      <c r="C119" s="35"/>
      <c r="D119" s="35"/>
      <c r="E119" s="35"/>
      <c r="F119" s="33"/>
    </row>
    <row r="120" spans="2:6" s="34" customFormat="1" x14ac:dyDescent="0.3">
      <c r="B120" s="35"/>
      <c r="C120" s="35"/>
      <c r="D120" s="35"/>
      <c r="E120" s="35"/>
      <c r="F120" s="33"/>
    </row>
    <row r="121" spans="2:6" s="34" customFormat="1" x14ac:dyDescent="0.3">
      <c r="B121" s="35"/>
      <c r="C121" s="35"/>
      <c r="D121" s="35"/>
      <c r="E121" s="35"/>
      <c r="F121" s="33"/>
    </row>
    <row r="122" spans="2:6" s="34" customFormat="1" x14ac:dyDescent="0.3">
      <c r="B122" s="35"/>
      <c r="C122" s="35"/>
      <c r="D122" s="35"/>
      <c r="E122" s="35"/>
      <c r="F122" s="33"/>
    </row>
    <row r="123" spans="2:6" s="34" customFormat="1" x14ac:dyDescent="0.3">
      <c r="B123" s="35"/>
      <c r="C123" s="35"/>
      <c r="D123" s="35"/>
      <c r="E123" s="35"/>
      <c r="F123" s="33"/>
    </row>
    <row r="124" spans="2:6" s="34" customFormat="1" x14ac:dyDescent="0.3">
      <c r="B124" s="35"/>
      <c r="C124" s="35"/>
      <c r="D124" s="35"/>
      <c r="E124" s="35"/>
      <c r="F124" s="33"/>
    </row>
    <row r="125" spans="2:6" s="34" customFormat="1" x14ac:dyDescent="0.3">
      <c r="B125" s="35"/>
      <c r="C125" s="35"/>
      <c r="D125" s="35"/>
      <c r="E125" s="35"/>
      <c r="F125" s="33"/>
    </row>
    <row r="126" spans="2:6" s="34" customFormat="1" x14ac:dyDescent="0.3">
      <c r="B126" s="35"/>
      <c r="C126" s="35"/>
      <c r="D126" s="35"/>
      <c r="E126" s="35"/>
      <c r="F126" s="33"/>
    </row>
    <row r="127" spans="2:6" s="34" customFormat="1" x14ac:dyDescent="0.3">
      <c r="B127" s="35"/>
      <c r="C127" s="35"/>
      <c r="D127" s="35"/>
      <c r="E127" s="35"/>
      <c r="F127" s="33"/>
    </row>
    <row r="128" spans="2:6" s="34" customFormat="1" x14ac:dyDescent="0.3">
      <c r="B128" s="35"/>
      <c r="C128" s="35"/>
      <c r="D128" s="35"/>
      <c r="E128" s="35"/>
      <c r="F128" s="33"/>
    </row>
    <row r="129" spans="2:6" s="34" customFormat="1" x14ac:dyDescent="0.3">
      <c r="B129" s="35"/>
      <c r="C129" s="35"/>
      <c r="D129" s="35"/>
      <c r="E129" s="35"/>
      <c r="F129" s="33"/>
    </row>
    <row r="130" spans="2:6" s="34" customFormat="1" x14ac:dyDescent="0.3">
      <c r="B130" s="35"/>
      <c r="C130" s="35"/>
      <c r="D130" s="35"/>
      <c r="E130" s="35"/>
      <c r="F130" s="33"/>
    </row>
    <row r="131" spans="2:6" s="34" customFormat="1" x14ac:dyDescent="0.3">
      <c r="B131" s="35"/>
      <c r="C131" s="35"/>
      <c r="D131" s="35"/>
      <c r="E131" s="35"/>
      <c r="F131" s="33"/>
    </row>
    <row r="132" spans="2:6" s="34" customFormat="1" x14ac:dyDescent="0.3">
      <c r="B132" s="35"/>
      <c r="C132" s="35"/>
      <c r="D132" s="35"/>
      <c r="E132" s="35"/>
      <c r="F132" s="33"/>
    </row>
    <row r="133" spans="2:6" s="34" customFormat="1" x14ac:dyDescent="0.3">
      <c r="B133" s="35"/>
      <c r="C133" s="35"/>
      <c r="D133" s="35"/>
      <c r="E133" s="35"/>
      <c r="F133" s="33"/>
    </row>
    <row r="134" spans="2:6" s="34" customFormat="1" x14ac:dyDescent="0.3">
      <c r="B134" s="35"/>
      <c r="C134" s="35"/>
      <c r="D134" s="35"/>
      <c r="E134" s="35"/>
      <c r="F134" s="33"/>
    </row>
    <row r="135" spans="2:6" s="34" customFormat="1" x14ac:dyDescent="0.3">
      <c r="B135" s="35"/>
      <c r="C135" s="35"/>
      <c r="D135" s="35"/>
      <c r="E135" s="35"/>
      <c r="F135" s="33"/>
    </row>
    <row r="136" spans="2:6" s="34" customFormat="1" x14ac:dyDescent="0.3">
      <c r="B136" s="35"/>
      <c r="C136" s="35"/>
      <c r="D136" s="35"/>
      <c r="E136" s="35"/>
      <c r="F136" s="33"/>
    </row>
    <row r="137" spans="2:6" s="34" customFormat="1" x14ac:dyDescent="0.3">
      <c r="B137" s="35"/>
      <c r="C137" s="35"/>
      <c r="D137" s="35"/>
      <c r="E137" s="35"/>
      <c r="F137" s="33"/>
    </row>
    <row r="138" spans="2:6" s="34" customFormat="1" x14ac:dyDescent="0.3">
      <c r="B138" s="35"/>
      <c r="C138" s="35"/>
      <c r="D138" s="35"/>
      <c r="E138" s="35"/>
      <c r="F138" s="33"/>
    </row>
    <row r="139" spans="2:6" s="34" customFormat="1" x14ac:dyDescent="0.3">
      <c r="B139" s="35"/>
      <c r="C139" s="35"/>
      <c r="D139" s="35"/>
      <c r="E139" s="35"/>
      <c r="F139" s="33"/>
    </row>
    <row r="140" spans="2:6" s="34" customFormat="1" x14ac:dyDescent="0.3">
      <c r="B140" s="35"/>
      <c r="C140" s="35"/>
      <c r="D140" s="35"/>
      <c r="E140" s="35"/>
      <c r="F140" s="33"/>
    </row>
    <row r="141" spans="2:6" s="34" customFormat="1" x14ac:dyDescent="0.3">
      <c r="B141" s="35"/>
      <c r="C141" s="35"/>
      <c r="D141" s="35"/>
      <c r="E141" s="35"/>
      <c r="F141" s="33"/>
    </row>
    <row r="142" spans="2:6" s="34" customFormat="1" x14ac:dyDescent="0.3">
      <c r="B142" s="35"/>
      <c r="C142" s="35"/>
      <c r="D142" s="35"/>
      <c r="E142" s="35"/>
      <c r="F142" s="33"/>
    </row>
    <row r="143" spans="2:6" s="34" customFormat="1" x14ac:dyDescent="0.3">
      <c r="B143" s="35"/>
      <c r="C143" s="35"/>
      <c r="D143" s="35"/>
      <c r="E143" s="35"/>
      <c r="F143" s="33"/>
    </row>
    <row r="144" spans="2:6" s="34" customFormat="1" x14ac:dyDescent="0.3">
      <c r="B144" s="35"/>
      <c r="C144" s="35"/>
      <c r="D144" s="35"/>
      <c r="E144" s="35"/>
      <c r="F144" s="33"/>
    </row>
    <row r="145" spans="2:6" s="34" customFormat="1" x14ac:dyDescent="0.3">
      <c r="B145" s="35"/>
      <c r="C145" s="35"/>
      <c r="D145" s="35"/>
      <c r="E145" s="35"/>
      <c r="F145" s="33"/>
    </row>
    <row r="146" spans="2:6" s="34" customFormat="1" x14ac:dyDescent="0.3">
      <c r="B146" s="35"/>
      <c r="C146" s="35"/>
      <c r="D146" s="35"/>
      <c r="E146" s="35"/>
      <c r="F146" s="33"/>
    </row>
    <row r="147" spans="2:6" s="34" customFormat="1" x14ac:dyDescent="0.3">
      <c r="B147" s="35"/>
      <c r="C147" s="35"/>
      <c r="D147" s="35"/>
      <c r="E147" s="35"/>
      <c r="F147" s="33"/>
    </row>
    <row r="148" spans="2:6" s="34" customFormat="1" x14ac:dyDescent="0.3">
      <c r="B148" s="35"/>
      <c r="C148" s="35"/>
      <c r="D148" s="35"/>
      <c r="E148" s="35"/>
      <c r="F148" s="33"/>
    </row>
    <row r="149" spans="2:6" s="34" customFormat="1" x14ac:dyDescent="0.3">
      <c r="B149" s="35"/>
      <c r="C149" s="35"/>
      <c r="D149" s="35"/>
      <c r="E149" s="35"/>
      <c r="F149" s="33"/>
    </row>
    <row r="150" spans="2:6" s="34" customFormat="1" x14ac:dyDescent="0.3">
      <c r="B150" s="35"/>
      <c r="C150" s="35"/>
      <c r="D150" s="35"/>
      <c r="E150" s="35"/>
      <c r="F150" s="33"/>
    </row>
    <row r="151" spans="2:6" s="34" customFormat="1" x14ac:dyDescent="0.3">
      <c r="B151" s="35"/>
      <c r="C151" s="35"/>
      <c r="D151" s="35"/>
      <c r="E151" s="35"/>
      <c r="F151" s="33"/>
    </row>
    <row r="152" spans="2:6" s="34" customFormat="1" x14ac:dyDescent="0.3">
      <c r="B152" s="35"/>
      <c r="C152" s="35"/>
      <c r="D152" s="35"/>
      <c r="E152" s="35"/>
      <c r="F152" s="33"/>
    </row>
    <row r="153" spans="2:6" s="34" customFormat="1" x14ac:dyDescent="0.3">
      <c r="B153" s="35"/>
      <c r="C153" s="35"/>
      <c r="D153" s="35"/>
      <c r="E153" s="35"/>
      <c r="F153" s="33"/>
    </row>
    <row r="154" spans="2:6" s="34" customFormat="1" x14ac:dyDescent="0.3">
      <c r="B154" s="35"/>
      <c r="C154" s="35"/>
      <c r="D154" s="35"/>
      <c r="E154" s="35"/>
      <c r="F154" s="33"/>
    </row>
    <row r="155" spans="2:6" s="34" customFormat="1" x14ac:dyDescent="0.3">
      <c r="B155" s="35"/>
      <c r="C155" s="35"/>
      <c r="D155" s="35"/>
      <c r="E155" s="35"/>
      <c r="F155" s="33"/>
    </row>
    <row r="156" spans="2:6" s="34" customFormat="1" x14ac:dyDescent="0.3">
      <c r="B156" s="35"/>
      <c r="C156" s="35"/>
      <c r="D156" s="35"/>
      <c r="E156" s="35"/>
      <c r="F156" s="33"/>
    </row>
    <row r="157" spans="2:6" s="34" customFormat="1" x14ac:dyDescent="0.3">
      <c r="B157" s="35"/>
      <c r="C157" s="35"/>
      <c r="D157" s="35"/>
      <c r="E157" s="35"/>
      <c r="F157" s="33"/>
    </row>
    <row r="158" spans="2:6" s="34" customFormat="1" x14ac:dyDescent="0.3">
      <c r="B158" s="35"/>
      <c r="C158" s="35"/>
      <c r="D158" s="35"/>
      <c r="E158" s="35"/>
      <c r="F158" s="33"/>
    </row>
    <row r="159" spans="2:6" s="34" customFormat="1" x14ac:dyDescent="0.3">
      <c r="B159" s="35"/>
      <c r="C159" s="35"/>
      <c r="D159" s="35"/>
      <c r="E159" s="35"/>
      <c r="F159" s="33"/>
    </row>
    <row r="160" spans="2:6" s="34" customFormat="1" x14ac:dyDescent="0.3">
      <c r="B160" s="35"/>
      <c r="C160" s="35"/>
      <c r="D160" s="35"/>
      <c r="E160" s="35"/>
      <c r="F160" s="33"/>
    </row>
    <row r="161" spans="2:6" s="34" customFormat="1" x14ac:dyDescent="0.3">
      <c r="B161" s="35"/>
      <c r="C161" s="35"/>
      <c r="D161" s="35"/>
      <c r="E161" s="35"/>
      <c r="F161" s="33"/>
    </row>
    <row r="162" spans="2:6" s="34" customFormat="1" x14ac:dyDescent="0.3">
      <c r="B162" s="35"/>
      <c r="C162" s="35"/>
      <c r="D162" s="35"/>
      <c r="E162" s="35"/>
      <c r="F162" s="33"/>
    </row>
    <row r="163" spans="2:6" s="34" customFormat="1" x14ac:dyDescent="0.3">
      <c r="B163" s="35"/>
      <c r="C163" s="35"/>
      <c r="D163" s="35"/>
      <c r="E163" s="35"/>
      <c r="F163" s="33"/>
    </row>
    <row r="164" spans="2:6" s="34" customFormat="1" x14ac:dyDescent="0.3">
      <c r="B164" s="35"/>
      <c r="C164" s="35"/>
      <c r="D164" s="35"/>
      <c r="E164" s="35"/>
      <c r="F164" s="33"/>
    </row>
    <row r="165" spans="2:6" s="34" customFormat="1" x14ac:dyDescent="0.3">
      <c r="B165" s="35"/>
      <c r="C165" s="35"/>
      <c r="D165" s="35"/>
      <c r="E165" s="35"/>
      <c r="F165" s="33"/>
    </row>
    <row r="166" spans="2:6" s="34" customFormat="1" x14ac:dyDescent="0.3">
      <c r="B166" s="35"/>
      <c r="C166" s="35"/>
      <c r="D166" s="35"/>
      <c r="E166" s="35"/>
      <c r="F166" s="33"/>
    </row>
    <row r="167" spans="2:6" s="34" customFormat="1" x14ac:dyDescent="0.3">
      <c r="B167" s="35"/>
      <c r="C167" s="35"/>
      <c r="D167" s="35"/>
      <c r="E167" s="35"/>
      <c r="F167" s="33"/>
    </row>
    <row r="168" spans="2:6" s="34" customFormat="1" x14ac:dyDescent="0.3">
      <c r="B168" s="35"/>
      <c r="C168" s="35"/>
      <c r="D168" s="35"/>
      <c r="E168" s="35"/>
      <c r="F168" s="33"/>
    </row>
  </sheetData>
  <pageMargins left="0.82677165354330717" right="0.23622047244094491" top="0.78740157480314965" bottom="0.74803149606299213" header="0.51181102362204722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EKEI 24EA KK JuM 21.2.24 KK</vt:lpstr>
    </vt:vector>
  </TitlesOfParts>
  <Company>Registrite ja Infosüsteemide 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Ivar Prits</dc:creator>
  <cp:lastModifiedBy>Merilyn Pallas</cp:lastModifiedBy>
  <cp:lastPrinted>2024-02-21T13:28:46Z</cp:lastPrinted>
  <dcterms:created xsi:type="dcterms:W3CDTF">2024-02-21T13:10:24Z</dcterms:created>
  <dcterms:modified xsi:type="dcterms:W3CDTF">2024-02-21T13:29:27Z</dcterms:modified>
</cp:coreProperties>
</file>